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78\Desktop\ГОРР АЛЁНА\МУНИЦИПАЛЬНЫЕ ПРОГРАММЫ\МП 2024-2026 годы\ИНФОРМАЦИЯ О РЕАЛИЗАЦИИ МП В 2024 ГОДУ\Инф. о реализации МП за 6 месяцев 2024г\"/>
    </mc:Choice>
  </mc:AlternateContent>
  <bookViews>
    <workbookView xWindow="0" yWindow="0" windowWidth="21570" windowHeight="8160"/>
  </bookViews>
  <sheets>
    <sheet name="за 12 мес 2023 год" sheetId="1" r:id="rId1"/>
  </sheets>
  <definedNames>
    <definedName name="_xlnm.Print_Titles" localSheetId="0">'за 12 мес 2023 год'!$5:$7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9" i="1" l="1"/>
  <c r="R9" i="1" l="1"/>
  <c r="K9" i="1" l="1"/>
  <c r="C9" i="1"/>
  <c r="R23" i="1" l="1"/>
  <c r="O40" i="1" l="1"/>
  <c r="R22" i="1" l="1"/>
  <c r="R20" i="1"/>
  <c r="R11" i="1" l="1"/>
  <c r="R45" i="1" l="1"/>
  <c r="R46" i="1"/>
  <c r="R44" i="1" s="1"/>
  <c r="R56" i="1" l="1"/>
  <c r="F9" i="1" l="1"/>
  <c r="G9" i="1"/>
  <c r="I9" i="1"/>
  <c r="J9" i="1"/>
  <c r="O55" i="1" l="1"/>
  <c r="C42" i="1"/>
  <c r="C35" i="1"/>
  <c r="O37" i="1" l="1"/>
  <c r="O42" i="1"/>
  <c r="O32" i="1"/>
  <c r="O25" i="1"/>
  <c r="O35" i="1"/>
  <c r="O28" i="1"/>
  <c r="O44" i="1"/>
  <c r="O47" i="1"/>
  <c r="O17" i="1"/>
  <c r="O15" i="1" l="1"/>
  <c r="O10" i="1" l="1"/>
  <c r="R60" i="1"/>
  <c r="R59" i="1" l="1"/>
  <c r="R58" i="1"/>
  <c r="R57" i="1"/>
  <c r="R50" i="1"/>
  <c r="R55" i="1" l="1"/>
  <c r="R31" i="1"/>
  <c r="R41" i="1"/>
  <c r="R34" i="1" l="1"/>
  <c r="R18" i="1"/>
  <c r="R16" i="1" l="1"/>
  <c r="R21" i="1" l="1"/>
  <c r="R52" i="1" l="1"/>
  <c r="R51" i="1"/>
  <c r="R48" i="1"/>
  <c r="R43" i="1"/>
  <c r="R39" i="1"/>
  <c r="R38" i="1"/>
  <c r="R36" i="1"/>
  <c r="R33" i="1"/>
  <c r="R30" i="1"/>
  <c r="R29" i="1"/>
  <c r="R27" i="1"/>
  <c r="R26" i="1"/>
  <c r="R19" i="1"/>
  <c r="R14" i="1"/>
  <c r="R13" i="1"/>
  <c r="R12" i="1"/>
  <c r="R47" i="1" l="1"/>
</calcChain>
</file>

<file path=xl/sharedStrings.xml><?xml version="1.0" encoding="utf-8"?>
<sst xmlns="http://schemas.openxmlformats.org/spreadsheetml/2006/main" count="108" uniqueCount="94">
  <si>
    <t>№ п/п</t>
  </si>
  <si>
    <t>Объемы финансирования (тыс. рублей)</t>
  </si>
  <si>
    <t>Целевые показатели</t>
  </si>
  <si>
    <t>Всего</t>
  </si>
  <si>
    <t>Областной бюджет</t>
  </si>
  <si>
    <t>Бюджет города Челябинска</t>
  </si>
  <si>
    <t>Бюджет района</t>
  </si>
  <si>
    <t>план</t>
  </si>
  <si>
    <t>факт</t>
  </si>
  <si>
    <t>Количество культурно-массовых мероприятий для досуга и развития самодеятельного художественного творчества (ед.)</t>
  </si>
  <si>
    <t>Охват культурно-массовыми мероприятиями жителей района (тыс. чел.)</t>
  </si>
  <si>
    <t>Количество физкультурно-оздоровительных и спортивно-массовых мероприятий для различных групп населения района (ед.)</t>
  </si>
  <si>
    <t>Количество культурно-массовых и гражданско-патриотических мероприятий, целевой аудиторией которых является молодежь района (ед.)</t>
  </si>
  <si>
    <t>Охват детей и молодежи района проводимыми мероприятиями (тыс. чел.)</t>
  </si>
  <si>
    <t>Доля судебных актов об отказе в исковых требованиях по судебным делам (спорам) о взыскании денежных средств с администрации района, от общего числа дел данной категории (%)</t>
  </si>
  <si>
    <t>Доля рассмотренных устных и письменных обращений граждан, за которыми не последовали повторные обращения по тем же вопросам, от общего количества обращений (%)</t>
  </si>
  <si>
    <t>Количество мест на сельскохозяйственных и специализированных продовольственных рынках (ед.)</t>
  </si>
  <si>
    <t>Организация благоустройства территории района и обеспечение жизнедеятельности территории района</t>
  </si>
  <si>
    <t>Создание условий и обеспечение деятельности администрации района</t>
  </si>
  <si>
    <t>Оценка испол-нения</t>
  </si>
  <si>
    <t>Количество заседаний, проведенных комитетами территориального общественного самоуправления (ед.)</t>
  </si>
  <si>
    <t>Организационно-воспитательная работа с детьми и молодежью</t>
  </si>
  <si>
    <t>Организация и проведение культурно-массовых мероприятий для различных групп населения</t>
  </si>
  <si>
    <t>Организация и проведение спортивно-массовых мероприятий для различных групп населения</t>
  </si>
  <si>
    <t>Наименование муниципальной программы, мероприятия муниципальной программы, целевого показателя (ед. изм.)</t>
  </si>
  <si>
    <t>1.</t>
  </si>
  <si>
    <t>2.</t>
  </si>
  <si>
    <t>3.</t>
  </si>
  <si>
    <t>4.</t>
  </si>
  <si>
    <t>5.</t>
  </si>
  <si>
    <t>6.</t>
  </si>
  <si>
    <t>7.</t>
  </si>
  <si>
    <t>8.</t>
  </si>
  <si>
    <t>Обеспечение первичных мер пожарной безопасности</t>
  </si>
  <si>
    <t>Количество муниципальных служащих, прошедших обучение на обучающих семинарах (человек)</t>
  </si>
  <si>
    <t>Количество муниципальных служащих, прошедших диспансеризацию (человек)</t>
  </si>
  <si>
    <t>Количество получателей пенсий за выслугу лет лицами, замещавшими должности муниципальной службы в органах местного самоуправления Ленинского района города Челябинска (человек)</t>
  </si>
  <si>
    <t>9.</t>
  </si>
  <si>
    <t>10.</t>
  </si>
  <si>
    <t>Содействие уполномоченным органам в профилактике терроризма и экстремизма</t>
  </si>
  <si>
    <t xml:space="preserve">Содействие уполномоченным органам в предупреждении чрезвычайных ситуаций </t>
  </si>
  <si>
    <t>Количество благоустроенных общественных территорий (ед.)</t>
  </si>
  <si>
    <t>Площадь благоустроенных общественных территорий (тыс. кв. м)</t>
  </si>
  <si>
    <t>I</t>
  </si>
  <si>
    <t>II</t>
  </si>
  <si>
    <t>III</t>
  </si>
  <si>
    <t>Федеральный бюджет</t>
  </si>
  <si>
    <t>IV</t>
  </si>
  <si>
    <t xml:space="preserve">  </t>
  </si>
  <si>
    <t>Количество совещаний, проведенных администрацией района по вопросам профилактики терроризма и экстремизма (ед)</t>
  </si>
  <si>
    <t>Количество встреч, собраний, проведенных администрацией района по вопросами предупреждения и ликвидации последствий чрезвычайных ситуаций (ед.)</t>
  </si>
  <si>
    <t>О. Н. Бакшеванова</t>
  </si>
  <si>
    <t>Количество жителей вовлеченных в занятия физичесткой культурой по месту жительства(тыс.чел)</t>
  </si>
  <si>
    <t>Количество деревьев на территории района, подлежащих санитарной и омолаживающей обрезке или сносу (ед.)</t>
  </si>
  <si>
    <t>Начальник отдела экономики и финансов</t>
  </si>
  <si>
    <t>Площадь территории детских площадок и иных мест массового отдыха жителей района, подлежащих благоустройству и содержанию (тыс.кв.м)</t>
  </si>
  <si>
    <t>Количество действующих добровольных формирований граждан (ед.)</t>
  </si>
  <si>
    <t>Количество муниципальных служащих, прошедших обучение на курсах повышения квалификации по краткосрочным программам ( человек)</t>
  </si>
  <si>
    <t>Количество проведённых заседаний Комиссии по противодействию коррупции на территории Ленинского района города Челябинска</t>
  </si>
  <si>
    <t>Доля лиц из числа претендующих на замещение должностей муниципальной службы, муниципальных служащих органов местного самоуправления Ленинского района города Челябинска, прошедших проверку на достоверность предстваленных сведений, в том числе на конкурс (процентах от общего количества)</t>
  </si>
  <si>
    <t xml:space="preserve">Количество муниципальных служащих, прошедших повышение квалификации по вопросам противодействия коррупции </t>
  </si>
  <si>
    <t>Доля средств бюджета района, направленных на заключение муниципальных контрактов, по итогам проведения конкурентных процедур в общем объёме средств бюджета района, направленных на заключение муниципальных контрактов.</t>
  </si>
  <si>
    <t>Доля нормативных правовых актов органов местного самоуправления Ленинского района города Челябинска и их проектов,по которым проведена антикоррупционная экспертиза (в процентах от общего количества)</t>
  </si>
  <si>
    <t>-</t>
  </si>
  <si>
    <t>Оказание поддержки добровольным формированиям  граждан по охране порядка</t>
  </si>
  <si>
    <t>Количество совещаний, проведенных администрацией района по вопросам обеспечения первичных мер пожарной безопасности (ед.)</t>
  </si>
  <si>
    <t>Количество ледовых комплексов, оборудованных в местах массового отдыха на территории района (ед.)</t>
  </si>
  <si>
    <t>Количество рейдов и иных профилактических акций, проведённых добровольными формированиями граждан по охране общественного порядка (ед.)</t>
  </si>
  <si>
    <t>Оценка исполнения</t>
  </si>
  <si>
    <t>Обеспечение осуществления населением местного самоуправления.</t>
  </si>
  <si>
    <t>Площадь территории района, подлежащая содержанию и благоустройству          (тыс. кв. м)</t>
  </si>
  <si>
    <t>Внебюджетные средства</t>
  </si>
  <si>
    <t>Муниципальная программа «Повышение эффективности исполнения полномочий администрации Ленинского района города Челябинска»</t>
  </si>
  <si>
    <t>Муниципальная программа «Развитие муниципальной службы в органах местного самоуправления Ленинского района города Челябинска»</t>
  </si>
  <si>
    <t>Муниципальная программа «Формирование современной городской среды в Ленинском районе города Челябинска»</t>
  </si>
  <si>
    <t>Количество проведённых конкурсов на включение в кадровый резерв (единиц)</t>
  </si>
  <si>
    <t>Количество информации о кадровом резерве, размещённой на официальных сайтах администрации Ленинского района города Челябинска, Совета депутатов Ленинского района города Челябинска в сети Интернет (единиц)</t>
  </si>
  <si>
    <t>Муниципальная программа «Противодействие коррупции в Ленинском районе города Челябинска»</t>
  </si>
  <si>
    <t>Площадь цветочного оформления ( кв.м)</t>
  </si>
  <si>
    <t>Количество муниципальных служащих, прошедших  переподготовку (человек)</t>
  </si>
  <si>
    <t>Количество информационных материалов по освещению деятельности главы и администрации Ленинского района в СМИ, на официальном сайте администрации района, в социальных сетях, других источниках (ед.)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</si>
  <si>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</si>
  <si>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</t>
  </si>
  <si>
    <t xml:space="preserve">                     </t>
  </si>
  <si>
    <t xml:space="preserve">              </t>
  </si>
  <si>
    <t xml:space="preserve">       </t>
  </si>
  <si>
    <t xml:space="preserve">               </t>
  </si>
  <si>
    <t xml:space="preserve">                                                                            </t>
  </si>
  <si>
    <t xml:space="preserve">            </t>
  </si>
  <si>
    <t xml:space="preserve">                                                                                                   </t>
  </si>
  <si>
    <t>Площадь территории газонов, подлежащих содержанию и благоустройству (тыс. кв. м)</t>
  </si>
  <si>
    <t>Длина проездов и тротуаров, расположенных на территории района, подлежащие содержанию и благоустройству (м.)</t>
  </si>
  <si>
    <t>Количество световых арт-объектов, подлежащих установке на территории Ленинского района (ед.)</t>
  </si>
  <si>
    <t>Информация о реализации муниципальных программ Ленинского района города Челябинска за первое полугодие 2024 года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</si>
</sst>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"/>
    <numFmt numFmtId="165" formatCode="0.0%"/>
    <numFmt numFmtId="166" formatCode="0.0"/>
  </numFmts>
  <fonts count="1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Continuous" vertical="center"/>
    </xf>
    <xf numFmtId="0" fontId="0" fillId="2" borderId="0" xfId="0" applyFont="1" applyFill="1"/>
    <xf numFmtId="0" fontId="7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4" fontId="0" fillId="2" borderId="0" xfId="0" applyNumberFormat="1" applyFill="1" applyBorder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14" fillId="0" borderId="0" xfId="0" applyFont="1" applyBorder="1"/>
    <xf numFmtId="0" fontId="0" fillId="0" borderId="0" xfId="0" applyFill="1"/>
    <xf numFmtId="0" fontId="14" fillId="2" borderId="0" xfId="0" applyFont="1" applyFill="1" applyBorder="1"/>
    <xf numFmtId="0" fontId="2" fillId="0" borderId="0" xfId="0" applyFont="1" applyFill="1" applyAlignment="1">
      <alignment horizontal="justify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 applyBorder="1"/>
    <xf numFmtId="0" fontId="3" fillId="0" borderId="1" xfId="0" applyFont="1" applyFill="1" applyBorder="1" applyAlignment="1">
      <alignment horizontal="center" vertical="top" wrapText="1"/>
    </xf>
    <xf numFmtId="44" fontId="0" fillId="2" borderId="0" xfId="0" applyNumberForma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164" fontId="10" fillId="2" borderId="1" xfId="0" applyNumberFormat="1" applyFont="1" applyFill="1" applyBorder="1" applyAlignment="1">
      <alignment horizontal="right" vertical="top" wrapText="1"/>
    </xf>
    <xf numFmtId="166" fontId="6" fillId="2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165" fontId="9" fillId="2" borderId="1" xfId="1" applyNumberFormat="1" applyFont="1" applyFill="1" applyBorder="1" applyAlignment="1">
      <alignment horizontal="right" vertical="top" wrapText="1"/>
    </xf>
    <xf numFmtId="165" fontId="10" fillId="2" borderId="1" xfId="1" applyNumberFormat="1" applyFont="1" applyFill="1" applyBorder="1" applyAlignment="1">
      <alignment horizontal="right" vertical="top" wrapText="1"/>
    </xf>
    <xf numFmtId="166" fontId="10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164" fontId="15" fillId="2" borderId="1" xfId="0" applyNumberFormat="1" applyFont="1" applyFill="1" applyBorder="1" applyAlignment="1">
      <alignment horizontal="right" vertical="top" wrapText="1"/>
    </xf>
    <xf numFmtId="165" fontId="15" fillId="2" borderId="1" xfId="1" applyNumberFormat="1" applyFont="1" applyFill="1" applyBorder="1" applyAlignment="1">
      <alignment horizontal="right" vertical="top" wrapText="1"/>
    </xf>
    <xf numFmtId="166" fontId="15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justify" vertical="top" wrapText="1"/>
    </xf>
    <xf numFmtId="164" fontId="16" fillId="2" borderId="1" xfId="0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165" fontId="0" fillId="0" borderId="0" xfId="1" applyNumberFormat="1" applyFont="1" applyAlignment="1">
      <alignment horizontal="centerContinuous" vertical="center"/>
    </xf>
    <xf numFmtId="165" fontId="0" fillId="0" borderId="0" xfId="1" applyNumberFormat="1" applyFont="1" applyFill="1"/>
    <xf numFmtId="165" fontId="0" fillId="0" borderId="0" xfId="1" applyNumberFormat="1" applyFont="1"/>
    <xf numFmtId="0" fontId="7" fillId="0" borderId="0" xfId="0" applyFont="1" applyAlignment="1">
      <alignment horizontal="left"/>
    </xf>
    <xf numFmtId="165" fontId="7" fillId="0" borderId="0" xfId="1" applyNumberFormat="1" applyFont="1" applyAlignment="1">
      <alignment horizontal="right"/>
    </xf>
    <xf numFmtId="0" fontId="3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164" fontId="16" fillId="2" borderId="0" xfId="0" applyNumberFormat="1" applyFont="1" applyFill="1" applyBorder="1" applyAlignment="1">
      <alignment horizontal="right" vertical="top" wrapText="1"/>
    </xf>
    <xf numFmtId="165" fontId="15" fillId="2" borderId="0" xfId="1" applyNumberFormat="1" applyFont="1" applyFill="1" applyBorder="1" applyAlignment="1">
      <alignment horizontal="right" vertical="top" wrapText="1"/>
    </xf>
    <xf numFmtId="166" fontId="6" fillId="2" borderId="0" xfId="0" applyNumberFormat="1" applyFont="1" applyFill="1" applyBorder="1" applyAlignment="1">
      <alignment horizontal="right" vertical="top" wrapText="1"/>
    </xf>
    <xf numFmtId="165" fontId="12" fillId="2" borderId="0" xfId="1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165" fontId="15" fillId="2" borderId="2" xfId="1" applyNumberFormat="1" applyFont="1" applyFill="1" applyBorder="1" applyAlignment="1">
      <alignment horizontal="right" vertical="top" wrapText="1"/>
    </xf>
    <xf numFmtId="165" fontId="12" fillId="2" borderId="1" xfId="1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1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EDF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L64"/>
  <sheetViews>
    <sheetView tabSelected="1" topLeftCell="A2" zoomScaleNormal="100" workbookViewId="0">
      <pane xSplit="2" ySplit="7" topLeftCell="C9" activePane="bottomRight" state="frozen"/>
      <selection activeCell="A2" sqref="A2"/>
      <selection pane="topRight" activeCell="C2" sqref="C2"/>
      <selection pane="bottomLeft" activeCell="A9" sqref="A9"/>
      <selection pane="bottomRight" activeCell="C4" sqref="C1:C1048576"/>
    </sheetView>
  </sheetViews>
  <sheetFormatPr defaultRowHeight="15" x14ac:dyDescent="0.25"/>
  <cols>
    <col min="1" max="1" width="3.85546875" customWidth="1"/>
    <col min="2" max="2" width="41.28515625" customWidth="1"/>
    <col min="3" max="3" width="11.7109375" customWidth="1"/>
    <col min="4" max="4" width="11.140625" customWidth="1"/>
    <col min="5" max="5" width="10.7109375" customWidth="1"/>
    <col min="6" max="6" width="10.28515625" customWidth="1"/>
    <col min="7" max="7" width="10.42578125" customWidth="1"/>
    <col min="8" max="8" width="11.140625" customWidth="1"/>
    <col min="9" max="9" width="8.140625" customWidth="1"/>
    <col min="10" max="10" width="8.28515625" customWidth="1"/>
    <col min="11" max="11" width="11.28515625" customWidth="1"/>
    <col min="12" max="12" width="12.28515625" customWidth="1"/>
    <col min="13" max="13" width="8.85546875" customWidth="1"/>
    <col min="14" max="14" width="8.140625" customWidth="1"/>
    <col min="15" max="15" width="10.5703125" customWidth="1"/>
    <col min="16" max="16" width="9.5703125" style="4" customWidth="1"/>
    <col min="17" max="17" width="9.5703125" style="8" bestFit="1" customWidth="1"/>
    <col min="18" max="18" width="13" style="58" customWidth="1"/>
    <col min="19" max="19" width="4.5703125" customWidth="1"/>
    <col min="20" max="20" width="5.42578125" customWidth="1"/>
    <col min="21" max="21" width="5" customWidth="1"/>
    <col min="22" max="22" width="3.5703125" customWidth="1"/>
    <col min="23" max="23" width="15" customWidth="1"/>
  </cols>
  <sheetData>
    <row r="1" spans="1:740" ht="18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7"/>
      <c r="R1" s="56"/>
    </row>
    <row r="2" spans="1:740" ht="18.75" customHeight="1" x14ac:dyDescent="0.25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740" ht="18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18"/>
    </row>
    <row r="4" spans="1:740" ht="18.75" customHeight="1" x14ac:dyDescent="0.3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1"/>
      <c r="Q4" s="22"/>
      <c r="R4" s="57"/>
      <c r="S4" s="18"/>
    </row>
    <row r="5" spans="1:740" ht="30" customHeight="1" x14ac:dyDescent="0.25">
      <c r="A5" s="77" t="s">
        <v>0</v>
      </c>
      <c r="B5" s="77" t="s">
        <v>24</v>
      </c>
      <c r="C5" s="77" t="s">
        <v>1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 t="s">
        <v>19</v>
      </c>
      <c r="P5" s="77" t="s">
        <v>2</v>
      </c>
      <c r="Q5" s="77"/>
      <c r="R5" s="78" t="s">
        <v>68</v>
      </c>
      <c r="S5" s="11"/>
      <c r="T5" s="11"/>
      <c r="U5" s="11"/>
      <c r="V5" s="11"/>
      <c r="W5" s="75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740" ht="44.25" customHeight="1" x14ac:dyDescent="0.25">
      <c r="A6" s="77"/>
      <c r="B6" s="77"/>
      <c r="C6" s="77" t="s">
        <v>3</v>
      </c>
      <c r="D6" s="77"/>
      <c r="E6" s="77" t="s">
        <v>46</v>
      </c>
      <c r="F6" s="77"/>
      <c r="G6" s="77" t="s">
        <v>4</v>
      </c>
      <c r="H6" s="77"/>
      <c r="I6" s="77" t="s">
        <v>5</v>
      </c>
      <c r="J6" s="77"/>
      <c r="K6" s="77" t="s">
        <v>6</v>
      </c>
      <c r="L6" s="77"/>
      <c r="M6" s="77" t="s">
        <v>71</v>
      </c>
      <c r="N6" s="77"/>
      <c r="O6" s="77"/>
      <c r="P6" s="77"/>
      <c r="Q6" s="77"/>
      <c r="R6" s="78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740" ht="29.25" customHeight="1" x14ac:dyDescent="0.25">
      <c r="A7" s="77"/>
      <c r="B7" s="77"/>
      <c r="C7" s="74" t="s">
        <v>7</v>
      </c>
      <c r="D7" s="74" t="s">
        <v>8</v>
      </c>
      <c r="E7" s="74" t="s">
        <v>7</v>
      </c>
      <c r="F7" s="74" t="s">
        <v>8</v>
      </c>
      <c r="G7" s="74" t="s">
        <v>7</v>
      </c>
      <c r="H7" s="74" t="s">
        <v>8</v>
      </c>
      <c r="I7" s="74" t="s">
        <v>7</v>
      </c>
      <c r="J7" s="74" t="s">
        <v>8</v>
      </c>
      <c r="K7" s="74" t="s">
        <v>7</v>
      </c>
      <c r="L7" s="74" t="s">
        <v>8</v>
      </c>
      <c r="M7" s="74" t="s">
        <v>7</v>
      </c>
      <c r="N7" s="74" t="s">
        <v>8</v>
      </c>
      <c r="O7" s="77"/>
      <c r="P7" s="26" t="s">
        <v>7</v>
      </c>
      <c r="Q7" s="26" t="s">
        <v>8</v>
      </c>
      <c r="R7" s="78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740" s="27" customFormat="1" ht="26.25" customHeigh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55">
        <v>18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</row>
    <row r="9" spans="1:740" s="10" customFormat="1" ht="86.25" customHeight="1" x14ac:dyDescent="0.25">
      <c r="A9" s="70" t="s">
        <v>43</v>
      </c>
      <c r="B9" s="71" t="s">
        <v>72</v>
      </c>
      <c r="C9" s="50">
        <f>C10+C15+C17+C25+C28+C32+C35+C37+C40+C42</f>
        <v>220549.62900000002</v>
      </c>
      <c r="D9" s="50">
        <v>85196.79</v>
      </c>
      <c r="E9" s="50">
        <v>0</v>
      </c>
      <c r="F9" s="50">
        <f t="shared" ref="F9:J9" si="0">F10+F15+F17+F25+F28+F32+F35+F37+F40+F42</f>
        <v>0</v>
      </c>
      <c r="G9" s="50">
        <f t="shared" si="0"/>
        <v>0</v>
      </c>
      <c r="H9" s="50">
        <v>0</v>
      </c>
      <c r="I9" s="50">
        <f t="shared" si="0"/>
        <v>0</v>
      </c>
      <c r="J9" s="50">
        <f t="shared" si="0"/>
        <v>0</v>
      </c>
      <c r="K9" s="50">
        <f>C9</f>
        <v>220549.62900000002</v>
      </c>
      <c r="L9" s="50">
        <v>85196.79</v>
      </c>
      <c r="M9" s="50">
        <v>0</v>
      </c>
      <c r="N9" s="50">
        <v>0</v>
      </c>
      <c r="O9" s="51">
        <f>L9/K9</f>
        <v>0.38629305515630674</v>
      </c>
      <c r="P9" s="36"/>
      <c r="Q9" s="36"/>
      <c r="R9" s="72">
        <f>(R11+R12+R13+R14+R16+R18+R19+R20+R21++R22+R23+R24+R26+R27+R29+R30+R31+R33+R34+R36+R38+R39+R41+R43)/24</f>
        <v>0.78688171804619766</v>
      </c>
      <c r="S9" s="14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740" s="10" customFormat="1" ht="39" customHeight="1" x14ac:dyDescent="0.25">
      <c r="A10" s="37" t="s">
        <v>25</v>
      </c>
      <c r="B10" s="68" t="s">
        <v>18</v>
      </c>
      <c r="C10" s="30">
        <v>67592.134000000005</v>
      </c>
      <c r="D10" s="30">
        <v>36067.205999999998</v>
      </c>
      <c r="E10" s="38"/>
      <c r="F10" s="38"/>
      <c r="G10" s="38"/>
      <c r="H10" s="38"/>
      <c r="I10" s="38"/>
      <c r="J10" s="38"/>
      <c r="K10" s="30">
        <v>67592.134000000005</v>
      </c>
      <c r="L10" s="30">
        <v>36067.205999999998</v>
      </c>
      <c r="M10" s="38"/>
      <c r="N10" s="38"/>
      <c r="O10" s="39">
        <f>D10/C10</f>
        <v>0.53360064057157885</v>
      </c>
      <c r="P10" s="40"/>
      <c r="Q10" s="40"/>
      <c r="R10" s="46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740" s="10" customFormat="1" ht="108.75" customHeight="1" x14ac:dyDescent="0.25">
      <c r="A11" s="37"/>
      <c r="B11" s="29" t="s">
        <v>80</v>
      </c>
      <c r="C11" s="30"/>
      <c r="D11" s="30"/>
      <c r="E11" s="38"/>
      <c r="F11" s="38"/>
      <c r="G11" s="38"/>
      <c r="H11" s="38"/>
      <c r="I11" s="38"/>
      <c r="J11" s="38"/>
      <c r="K11" s="30"/>
      <c r="L11" s="30"/>
      <c r="M11" s="38"/>
      <c r="N11" s="38"/>
      <c r="O11" s="39"/>
      <c r="P11" s="41">
        <v>144</v>
      </c>
      <c r="Q11" s="42">
        <v>140</v>
      </c>
      <c r="R11" s="39">
        <f>Q11/P11</f>
        <v>0.97222222222222221</v>
      </c>
      <c r="S11" s="12"/>
      <c r="T11" s="12"/>
      <c r="U11" s="25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740" s="10" customFormat="1" ht="86.25" customHeight="1" x14ac:dyDescent="0.25">
      <c r="A12" s="37"/>
      <c r="B12" s="29" t="s">
        <v>14</v>
      </c>
      <c r="C12" s="43"/>
      <c r="D12" s="31"/>
      <c r="E12" s="44"/>
      <c r="F12" s="44"/>
      <c r="G12" s="44"/>
      <c r="H12" s="44"/>
      <c r="I12" s="44"/>
      <c r="J12" s="44"/>
      <c r="K12" s="31"/>
      <c r="L12" s="31"/>
      <c r="M12" s="44"/>
      <c r="N12" s="44"/>
      <c r="O12" s="45"/>
      <c r="P12" s="34">
        <v>75</v>
      </c>
      <c r="Q12" s="34">
        <v>100</v>
      </c>
      <c r="R12" s="39">
        <f t="shared" ref="R12:R14" si="1">Q12/P12</f>
        <v>1.3333333333333333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740" s="10" customFormat="1" ht="87.75" customHeight="1" x14ac:dyDescent="0.25">
      <c r="A13" s="37"/>
      <c r="B13" s="29" t="s">
        <v>15</v>
      </c>
      <c r="C13" s="30"/>
      <c r="D13" s="31"/>
      <c r="E13" s="44"/>
      <c r="F13" s="44"/>
      <c r="G13" s="44"/>
      <c r="H13" s="44"/>
      <c r="I13" s="44"/>
      <c r="J13" s="44"/>
      <c r="K13" s="31"/>
      <c r="L13" s="31"/>
      <c r="M13" s="44"/>
      <c r="N13" s="44"/>
      <c r="O13" s="45"/>
      <c r="P13" s="34">
        <v>99.8</v>
      </c>
      <c r="Q13" s="34">
        <v>100</v>
      </c>
      <c r="R13" s="39">
        <f t="shared" si="1"/>
        <v>1.0020040080160322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</row>
    <row r="14" spans="1:740" s="10" customFormat="1" ht="68.25" customHeight="1" x14ac:dyDescent="0.25">
      <c r="A14" s="37"/>
      <c r="B14" s="29" t="s">
        <v>16</v>
      </c>
      <c r="C14" s="43"/>
      <c r="D14" s="31"/>
      <c r="E14" s="44"/>
      <c r="F14" s="44"/>
      <c r="G14" s="44"/>
      <c r="H14" s="44"/>
      <c r="I14" s="44"/>
      <c r="J14" s="44"/>
      <c r="K14" s="31"/>
      <c r="L14" s="31"/>
      <c r="M14" s="44"/>
      <c r="N14" s="44"/>
      <c r="O14" s="45"/>
      <c r="P14" s="34">
        <v>416</v>
      </c>
      <c r="Q14" s="34">
        <v>416</v>
      </c>
      <c r="R14" s="39">
        <f t="shared" si="1"/>
        <v>1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740" s="10" customFormat="1" ht="45" x14ac:dyDescent="0.6">
      <c r="A15" s="37" t="s">
        <v>26</v>
      </c>
      <c r="B15" s="69" t="s">
        <v>69</v>
      </c>
      <c r="C15" s="30">
        <v>967.12</v>
      </c>
      <c r="D15" s="30">
        <v>5.7050000000000001</v>
      </c>
      <c r="E15" s="38"/>
      <c r="F15" s="38"/>
      <c r="G15" s="38"/>
      <c r="H15" s="38"/>
      <c r="I15" s="38"/>
      <c r="J15" s="38"/>
      <c r="K15" s="30">
        <v>967.12</v>
      </c>
      <c r="L15" s="30">
        <v>5.7050000000000001</v>
      </c>
      <c r="M15" s="38"/>
      <c r="N15" s="38"/>
      <c r="O15" s="39">
        <f>D15/C15</f>
        <v>5.8989577301679216E-3</v>
      </c>
      <c r="P15" s="42"/>
      <c r="Q15" s="42"/>
      <c r="R15" s="39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</row>
    <row r="16" spans="1:740" s="10" customFormat="1" ht="60" customHeight="1" x14ac:dyDescent="0.25">
      <c r="A16" s="37"/>
      <c r="B16" s="29" t="s">
        <v>20</v>
      </c>
      <c r="C16" s="30"/>
      <c r="D16" s="31"/>
      <c r="E16" s="44"/>
      <c r="F16" s="44"/>
      <c r="G16" s="44"/>
      <c r="H16" s="44"/>
      <c r="I16" s="44"/>
      <c r="J16" s="44"/>
      <c r="K16" s="31"/>
      <c r="L16" s="31"/>
      <c r="M16" s="44"/>
      <c r="N16" s="44"/>
      <c r="O16" s="45"/>
      <c r="P16" s="34">
        <v>180</v>
      </c>
      <c r="Q16" s="34">
        <v>90</v>
      </c>
      <c r="R16" s="39">
        <f>Q16/P16</f>
        <v>0.5</v>
      </c>
      <c r="S16" s="12"/>
      <c r="T16" s="23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6" s="10" customFormat="1" ht="69" customHeight="1" x14ac:dyDescent="0.6">
      <c r="A17" s="28" t="s">
        <v>27</v>
      </c>
      <c r="B17" s="68" t="s">
        <v>17</v>
      </c>
      <c r="C17" s="30">
        <v>144504.64199999999</v>
      </c>
      <c r="D17" s="30">
        <v>45778.898999999998</v>
      </c>
      <c r="E17" s="38"/>
      <c r="F17" s="38"/>
      <c r="G17" s="38"/>
      <c r="H17" s="38"/>
      <c r="I17" s="38"/>
      <c r="J17" s="38"/>
      <c r="K17" s="30">
        <v>144504.64199999999</v>
      </c>
      <c r="L17" s="30">
        <v>45778.898999999998</v>
      </c>
      <c r="M17" s="38"/>
      <c r="N17" s="38"/>
      <c r="O17" s="39">
        <f>D17/C17</f>
        <v>0.31679881259454629</v>
      </c>
      <c r="P17" s="34"/>
      <c r="Q17" s="34"/>
      <c r="R17" s="39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</row>
    <row r="18" spans="1:46" s="10" customFormat="1" ht="51" customHeight="1" x14ac:dyDescent="0.25">
      <c r="A18" s="28"/>
      <c r="B18" s="29" t="s">
        <v>70</v>
      </c>
      <c r="C18" s="30"/>
      <c r="D18" s="31"/>
      <c r="E18" s="32"/>
      <c r="F18" s="32"/>
      <c r="G18" s="32"/>
      <c r="H18" s="32"/>
      <c r="I18" s="32"/>
      <c r="J18" s="32"/>
      <c r="K18" s="33"/>
      <c r="L18" s="33"/>
      <c r="M18" s="32"/>
      <c r="N18" s="32"/>
      <c r="O18" s="32"/>
      <c r="P18" s="34">
        <v>706.96900000000005</v>
      </c>
      <c r="Q18" s="34">
        <v>706.96900000000005</v>
      </c>
      <c r="R18" s="39">
        <f>Q18/P18</f>
        <v>1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</row>
    <row r="19" spans="1:46" s="10" customFormat="1" ht="47.25" x14ac:dyDescent="0.25">
      <c r="A19" s="28" t="s">
        <v>48</v>
      </c>
      <c r="B19" s="29" t="s">
        <v>53</v>
      </c>
      <c r="C19" s="30"/>
      <c r="D19" s="31"/>
      <c r="E19" s="32"/>
      <c r="F19" s="32"/>
      <c r="G19" s="32"/>
      <c r="H19" s="32"/>
      <c r="I19" s="32"/>
      <c r="J19" s="32"/>
      <c r="K19" s="33"/>
      <c r="L19" s="33"/>
      <c r="M19" s="32"/>
      <c r="N19" s="32"/>
      <c r="O19" s="32"/>
      <c r="P19" s="34">
        <v>700</v>
      </c>
      <c r="Q19" s="34">
        <v>700</v>
      </c>
      <c r="R19" s="39">
        <f t="shared" ref="R19:R43" si="2">Q19/P19</f>
        <v>1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</row>
    <row r="20" spans="1:46" s="10" customFormat="1" ht="55.5" customHeight="1" x14ac:dyDescent="0.25">
      <c r="A20" s="28"/>
      <c r="B20" s="29" t="s">
        <v>90</v>
      </c>
      <c r="C20" s="30"/>
      <c r="D20" s="31"/>
      <c r="E20" s="32"/>
      <c r="F20" s="32"/>
      <c r="G20" s="32"/>
      <c r="H20" s="32"/>
      <c r="I20" s="32"/>
      <c r="J20" s="32"/>
      <c r="K20" s="33"/>
      <c r="L20" s="33"/>
      <c r="M20" s="32"/>
      <c r="N20" s="32"/>
      <c r="O20" s="32"/>
      <c r="P20" s="34">
        <v>340.95299999999997</v>
      </c>
      <c r="Q20" s="34">
        <v>340.95299999999997</v>
      </c>
      <c r="R20" s="39">
        <f>Q20/P20</f>
        <v>1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1:46" s="10" customFormat="1" ht="69.75" customHeight="1" x14ac:dyDescent="0.25">
      <c r="A21" s="28"/>
      <c r="B21" s="29" t="s">
        <v>55</v>
      </c>
      <c r="C21" s="30"/>
      <c r="D21" s="31"/>
      <c r="E21" s="32"/>
      <c r="F21" s="32"/>
      <c r="G21" s="32"/>
      <c r="H21" s="32"/>
      <c r="I21" s="32"/>
      <c r="J21" s="32"/>
      <c r="K21" s="33"/>
      <c r="L21" s="33"/>
      <c r="M21" s="32"/>
      <c r="N21" s="32"/>
      <c r="O21" s="32"/>
      <c r="P21" s="34">
        <v>439.07299999999998</v>
      </c>
      <c r="Q21" s="34">
        <v>439.07299999999998</v>
      </c>
      <c r="R21" s="39">
        <f t="shared" si="2"/>
        <v>1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46" s="10" customFormat="1" ht="31.5" customHeight="1" x14ac:dyDescent="0.25">
      <c r="A22" s="28"/>
      <c r="B22" s="29" t="s">
        <v>78</v>
      </c>
      <c r="C22" s="30"/>
      <c r="D22" s="31"/>
      <c r="E22" s="32"/>
      <c r="F22" s="32"/>
      <c r="G22" s="32"/>
      <c r="H22" s="32"/>
      <c r="I22" s="32"/>
      <c r="J22" s="32"/>
      <c r="K22" s="33"/>
      <c r="L22" s="33"/>
      <c r="M22" s="32"/>
      <c r="N22" s="32"/>
      <c r="O22" s="32"/>
      <c r="P22" s="34">
        <v>1188</v>
      </c>
      <c r="Q22" s="34">
        <v>1188</v>
      </c>
      <c r="R22" s="39">
        <f t="shared" si="2"/>
        <v>1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46" s="10" customFormat="1" ht="68.25" customHeight="1" x14ac:dyDescent="0.25">
      <c r="A23" s="28"/>
      <c r="B23" s="29" t="s">
        <v>91</v>
      </c>
      <c r="C23" s="30"/>
      <c r="D23" s="31"/>
      <c r="E23" s="32"/>
      <c r="F23" s="32"/>
      <c r="G23" s="32"/>
      <c r="H23" s="32"/>
      <c r="I23" s="32"/>
      <c r="J23" s="32"/>
      <c r="K23" s="33"/>
      <c r="L23" s="33"/>
      <c r="M23" s="32"/>
      <c r="N23" s="32"/>
      <c r="O23" s="32"/>
      <c r="P23" s="34">
        <v>130472</v>
      </c>
      <c r="Q23" s="34">
        <v>130472</v>
      </c>
      <c r="R23" s="39">
        <f t="shared" si="2"/>
        <v>1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46" s="10" customFormat="1" ht="54.75" customHeight="1" x14ac:dyDescent="0.25">
      <c r="A24" s="28"/>
      <c r="B24" s="29" t="s">
        <v>92</v>
      </c>
      <c r="C24" s="30"/>
      <c r="D24" s="31"/>
      <c r="E24" s="32"/>
      <c r="F24" s="32"/>
      <c r="G24" s="32"/>
      <c r="H24" s="32"/>
      <c r="I24" s="32"/>
      <c r="J24" s="32"/>
      <c r="K24" s="33"/>
      <c r="L24" s="33"/>
      <c r="M24" s="32"/>
      <c r="N24" s="32"/>
      <c r="O24" s="32"/>
      <c r="P24" s="34">
        <v>0</v>
      </c>
      <c r="Q24" s="34">
        <v>0</v>
      </c>
      <c r="R24" s="39">
        <v>0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</row>
    <row r="25" spans="1:46" s="10" customFormat="1" ht="31.5" x14ac:dyDescent="0.25">
      <c r="A25" s="28" t="s">
        <v>28</v>
      </c>
      <c r="B25" s="68" t="s">
        <v>21</v>
      </c>
      <c r="C25" s="30">
        <v>620</v>
      </c>
      <c r="D25" s="30">
        <v>311</v>
      </c>
      <c r="E25" s="38"/>
      <c r="F25" s="38"/>
      <c r="G25" s="38"/>
      <c r="H25" s="38"/>
      <c r="I25" s="38"/>
      <c r="J25" s="38"/>
      <c r="K25" s="30">
        <v>620</v>
      </c>
      <c r="L25" s="30">
        <v>311</v>
      </c>
      <c r="M25" s="38"/>
      <c r="N25" s="35"/>
      <c r="O25" s="39">
        <f>D25/C25</f>
        <v>0.50161290322580643</v>
      </c>
      <c r="P25" s="34"/>
      <c r="Q25" s="34"/>
      <c r="R25" s="39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1:46" s="10" customFormat="1" ht="65.25" customHeight="1" x14ac:dyDescent="0.25">
      <c r="A26" s="28"/>
      <c r="B26" s="29" t="s">
        <v>12</v>
      </c>
      <c r="C26" s="30"/>
      <c r="D26" s="31"/>
      <c r="E26" s="32"/>
      <c r="F26" s="32"/>
      <c r="G26" s="32"/>
      <c r="H26" s="32"/>
      <c r="I26" s="32"/>
      <c r="J26" s="32"/>
      <c r="K26" s="33"/>
      <c r="L26" s="33"/>
      <c r="M26" s="32"/>
      <c r="N26" s="32"/>
      <c r="O26" s="46"/>
      <c r="P26" s="34">
        <v>8</v>
      </c>
      <c r="Q26" s="34">
        <v>6</v>
      </c>
      <c r="R26" s="39">
        <f t="shared" si="2"/>
        <v>0.75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1:46" s="10" customFormat="1" ht="45.75" customHeight="1" x14ac:dyDescent="0.25">
      <c r="A27" s="28"/>
      <c r="B27" s="29" t="s">
        <v>13</v>
      </c>
      <c r="C27" s="30"/>
      <c r="D27" s="31"/>
      <c r="E27" s="32"/>
      <c r="F27" s="32"/>
      <c r="G27" s="32"/>
      <c r="H27" s="32"/>
      <c r="I27" s="32"/>
      <c r="J27" s="32"/>
      <c r="K27" s="33"/>
      <c r="L27" s="33"/>
      <c r="M27" s="32"/>
      <c r="N27" s="32"/>
      <c r="O27" s="46"/>
      <c r="P27" s="34">
        <v>4.2</v>
      </c>
      <c r="Q27" s="34">
        <v>3</v>
      </c>
      <c r="R27" s="39">
        <f t="shared" si="2"/>
        <v>0.7142857142857143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</row>
    <row r="28" spans="1:46" s="10" customFormat="1" ht="53.25" customHeight="1" x14ac:dyDescent="0.25">
      <c r="A28" s="28" t="s">
        <v>29</v>
      </c>
      <c r="B28" s="68" t="s">
        <v>22</v>
      </c>
      <c r="C28" s="30">
        <v>5826.1329999999998</v>
      </c>
      <c r="D28" s="30">
        <v>2622.6149999999998</v>
      </c>
      <c r="E28" s="38"/>
      <c r="F28" s="38"/>
      <c r="G28" s="38"/>
      <c r="H28" s="38"/>
      <c r="I28" s="38"/>
      <c r="J28" s="38"/>
      <c r="K28" s="30">
        <v>5826.1329999999998</v>
      </c>
      <c r="L28" s="30">
        <v>2622.6149999999998</v>
      </c>
      <c r="M28" s="35"/>
      <c r="N28" s="35"/>
      <c r="O28" s="39">
        <f>D28/C28</f>
        <v>0.45014677831762506</v>
      </c>
      <c r="P28" s="34"/>
      <c r="Q28" s="34"/>
      <c r="R28" s="39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</row>
    <row r="29" spans="1:46" s="10" customFormat="1" ht="68.25" customHeight="1" x14ac:dyDescent="0.25">
      <c r="A29" s="28"/>
      <c r="B29" s="29" t="s">
        <v>9</v>
      </c>
      <c r="C29" s="30"/>
      <c r="D29" s="31"/>
      <c r="E29" s="32"/>
      <c r="F29" s="32"/>
      <c r="G29" s="32"/>
      <c r="H29" s="32"/>
      <c r="I29" s="32"/>
      <c r="J29" s="32"/>
      <c r="K29" s="33"/>
      <c r="L29" s="33"/>
      <c r="M29" s="32"/>
      <c r="N29" s="32"/>
      <c r="O29" s="32"/>
      <c r="P29" s="34">
        <v>31</v>
      </c>
      <c r="Q29" s="34">
        <v>23</v>
      </c>
      <c r="R29" s="39">
        <f t="shared" si="2"/>
        <v>0.74193548387096775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</row>
    <row r="30" spans="1:46" s="10" customFormat="1" ht="47.25" x14ac:dyDescent="0.25">
      <c r="A30" s="28"/>
      <c r="B30" s="29" t="s">
        <v>10</v>
      </c>
      <c r="C30" s="30"/>
      <c r="D30" s="31"/>
      <c r="E30" s="32"/>
      <c r="F30" s="32"/>
      <c r="G30" s="32"/>
      <c r="H30" s="32"/>
      <c r="I30" s="32"/>
      <c r="J30" s="32"/>
      <c r="K30" s="33"/>
      <c r="L30" s="33"/>
      <c r="M30" s="32"/>
      <c r="N30" s="32"/>
      <c r="O30" s="32"/>
      <c r="P30" s="34">
        <v>27</v>
      </c>
      <c r="Q30" s="34">
        <v>25</v>
      </c>
      <c r="R30" s="39">
        <f t="shared" si="2"/>
        <v>0.92592592592592593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</row>
    <row r="31" spans="1:46" s="10" customFormat="1" ht="47.25" x14ac:dyDescent="0.25">
      <c r="A31" s="28"/>
      <c r="B31" s="29" t="s">
        <v>66</v>
      </c>
      <c r="C31" s="30"/>
      <c r="D31" s="31"/>
      <c r="E31" s="32"/>
      <c r="F31" s="32"/>
      <c r="G31" s="32"/>
      <c r="H31" s="32"/>
      <c r="I31" s="32"/>
      <c r="J31" s="32"/>
      <c r="K31" s="33"/>
      <c r="L31" s="33"/>
      <c r="M31" s="32"/>
      <c r="N31" s="32"/>
      <c r="O31" s="32"/>
      <c r="P31" s="34">
        <v>3</v>
      </c>
      <c r="Q31" s="34">
        <v>0</v>
      </c>
      <c r="R31" s="39">
        <f>Q31/P31</f>
        <v>0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</row>
    <row r="32" spans="1:46" s="10" customFormat="1" ht="55.5" customHeight="1" x14ac:dyDescent="0.25">
      <c r="A32" s="28" t="s">
        <v>30</v>
      </c>
      <c r="B32" s="68" t="s">
        <v>23</v>
      </c>
      <c r="C32" s="30">
        <v>765</v>
      </c>
      <c r="D32" s="30">
        <v>342.613</v>
      </c>
      <c r="E32" s="38"/>
      <c r="F32" s="38"/>
      <c r="G32" s="38"/>
      <c r="H32" s="38"/>
      <c r="I32" s="38"/>
      <c r="J32" s="38"/>
      <c r="K32" s="30">
        <v>765</v>
      </c>
      <c r="L32" s="30">
        <v>342.613</v>
      </c>
      <c r="M32" s="35"/>
      <c r="N32" s="35"/>
      <c r="O32" s="39">
        <f>D32/C32</f>
        <v>0.44786013071895425</v>
      </c>
      <c r="P32" s="34"/>
      <c r="Q32" s="47"/>
      <c r="R32" s="46"/>
      <c r="S32" s="12"/>
      <c r="T32" s="12"/>
      <c r="U32" s="23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1:46" s="10" customFormat="1" ht="63" x14ac:dyDescent="0.25">
      <c r="A33" s="28"/>
      <c r="B33" s="29" t="s">
        <v>11</v>
      </c>
      <c r="C33" s="30"/>
      <c r="D33" s="31"/>
      <c r="E33" s="32"/>
      <c r="F33" s="32"/>
      <c r="G33" s="32"/>
      <c r="H33" s="32"/>
      <c r="I33" s="32"/>
      <c r="J33" s="32"/>
      <c r="K33" s="33"/>
      <c r="L33" s="33"/>
      <c r="M33" s="32"/>
      <c r="N33" s="32"/>
      <c r="O33" s="32"/>
      <c r="P33" s="34">
        <v>8</v>
      </c>
      <c r="Q33" s="34">
        <v>4</v>
      </c>
      <c r="R33" s="39">
        <f t="shared" si="2"/>
        <v>0.5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46" s="10" customFormat="1" ht="51" customHeight="1" x14ac:dyDescent="0.25">
      <c r="A34" s="28"/>
      <c r="B34" s="29" t="s">
        <v>52</v>
      </c>
      <c r="C34" s="30"/>
      <c r="D34" s="31"/>
      <c r="E34" s="32"/>
      <c r="F34" s="32"/>
      <c r="G34" s="32"/>
      <c r="H34" s="32"/>
      <c r="I34" s="32"/>
      <c r="J34" s="32"/>
      <c r="K34" s="33"/>
      <c r="L34" s="33"/>
      <c r="M34" s="32"/>
      <c r="N34" s="32"/>
      <c r="O34" s="32"/>
      <c r="P34" s="34">
        <v>1.5</v>
      </c>
      <c r="Q34" s="34">
        <v>2</v>
      </c>
      <c r="R34" s="39">
        <f>Q34/P34</f>
        <v>1.3333333333333333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s="10" customFormat="1" ht="44.25" customHeight="1" x14ac:dyDescent="0.25">
      <c r="A35" s="28" t="s">
        <v>31</v>
      </c>
      <c r="B35" s="68" t="s">
        <v>33</v>
      </c>
      <c r="C35" s="30">
        <f>E35+G35+I35+K35+M35</f>
        <v>11</v>
      </c>
      <c r="D35" s="30">
        <v>0</v>
      </c>
      <c r="E35" s="38"/>
      <c r="F35" s="38"/>
      <c r="G35" s="38"/>
      <c r="H35" s="38"/>
      <c r="I35" s="38"/>
      <c r="J35" s="38"/>
      <c r="K35" s="30">
        <v>11</v>
      </c>
      <c r="L35" s="30">
        <v>0</v>
      </c>
      <c r="M35" s="35"/>
      <c r="N35" s="35"/>
      <c r="O35" s="39">
        <f>D35/C35</f>
        <v>0</v>
      </c>
      <c r="P35" s="34"/>
      <c r="Q35" s="47"/>
      <c r="R35" s="46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s="10" customFormat="1" ht="69" customHeight="1" x14ac:dyDescent="0.25">
      <c r="A36" s="28"/>
      <c r="B36" s="29" t="s">
        <v>65</v>
      </c>
      <c r="C36" s="30"/>
      <c r="D36" s="31"/>
      <c r="E36" s="32"/>
      <c r="F36" s="32"/>
      <c r="G36" s="32"/>
      <c r="H36" s="32"/>
      <c r="I36" s="32"/>
      <c r="J36" s="32"/>
      <c r="K36" s="33"/>
      <c r="L36" s="33"/>
      <c r="M36" s="32"/>
      <c r="N36" s="32"/>
      <c r="O36" s="32"/>
      <c r="P36" s="34">
        <v>20</v>
      </c>
      <c r="Q36" s="34">
        <v>8</v>
      </c>
      <c r="R36" s="39">
        <f t="shared" si="2"/>
        <v>0.4</v>
      </c>
      <c r="S36" s="12"/>
      <c r="T36" s="12"/>
      <c r="U36" s="12"/>
      <c r="V36" s="12"/>
      <c r="W36" s="12"/>
      <c r="X36" s="12"/>
      <c r="Y36" s="12" t="s">
        <v>89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s="10" customFormat="1" ht="53.25" customHeight="1" x14ac:dyDescent="0.25">
      <c r="A37" s="28" t="s">
        <v>32</v>
      </c>
      <c r="B37" s="68" t="s">
        <v>64</v>
      </c>
      <c r="C37" s="30">
        <v>241.1</v>
      </c>
      <c r="D37" s="30">
        <v>28.75</v>
      </c>
      <c r="E37" s="38"/>
      <c r="F37" s="38"/>
      <c r="G37" s="38"/>
      <c r="H37" s="38" t="s">
        <v>85</v>
      </c>
      <c r="I37" s="38"/>
      <c r="J37" s="38"/>
      <c r="K37" s="30">
        <v>241.1</v>
      </c>
      <c r="L37" s="30">
        <v>28.75</v>
      </c>
      <c r="M37" s="35"/>
      <c r="N37" s="35"/>
      <c r="O37" s="39">
        <f>D37/C37</f>
        <v>0.11924512650352551</v>
      </c>
      <c r="P37" s="34"/>
      <c r="Q37" s="34"/>
      <c r="R37" s="46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</row>
    <row r="38" spans="1:46" s="10" customFormat="1" ht="48.75" customHeight="1" x14ac:dyDescent="0.25">
      <c r="A38" s="28"/>
      <c r="B38" s="29" t="s">
        <v>56</v>
      </c>
      <c r="C38" s="30"/>
      <c r="D38" s="31"/>
      <c r="E38" s="32"/>
      <c r="F38" s="32" t="s">
        <v>88</v>
      </c>
      <c r="G38" s="32"/>
      <c r="H38" s="32"/>
      <c r="I38" s="32" t="s">
        <v>87</v>
      </c>
      <c r="J38" s="32" t="s">
        <v>82</v>
      </c>
      <c r="K38" s="33"/>
      <c r="L38" s="33"/>
      <c r="M38" s="32"/>
      <c r="N38" s="32"/>
      <c r="O38" s="32"/>
      <c r="P38" s="34">
        <v>6</v>
      </c>
      <c r="Q38" s="34">
        <v>6</v>
      </c>
      <c r="R38" s="39">
        <f t="shared" si="2"/>
        <v>1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1:46" s="10" customFormat="1" ht="78.75" x14ac:dyDescent="0.25">
      <c r="A39" s="28"/>
      <c r="B39" s="29" t="s">
        <v>67</v>
      </c>
      <c r="C39" s="30"/>
      <c r="D39" s="31"/>
      <c r="E39" s="32"/>
      <c r="F39" s="32"/>
      <c r="G39" s="32" t="s">
        <v>82</v>
      </c>
      <c r="H39" s="32"/>
      <c r="I39" s="32"/>
      <c r="J39" s="32"/>
      <c r="K39" s="33"/>
      <c r="L39" s="33"/>
      <c r="M39" s="32"/>
      <c r="N39" s="32"/>
      <c r="O39" s="32"/>
      <c r="P39" s="34">
        <v>30</v>
      </c>
      <c r="Q39" s="34">
        <v>15</v>
      </c>
      <c r="R39" s="39">
        <f t="shared" si="2"/>
        <v>0.5</v>
      </c>
      <c r="S39" s="12"/>
      <c r="T39" s="12"/>
      <c r="U39" s="12"/>
      <c r="V39" s="12"/>
      <c r="W39" s="12"/>
      <c r="X39" s="12"/>
      <c r="Y39" s="12" t="s">
        <v>86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1:46" s="10" customFormat="1" ht="47.25" x14ac:dyDescent="0.25">
      <c r="A40" s="28" t="s">
        <v>37</v>
      </c>
      <c r="B40" s="68" t="s">
        <v>39</v>
      </c>
      <c r="C40" s="30">
        <v>6</v>
      </c>
      <c r="D40" s="30">
        <v>0</v>
      </c>
      <c r="E40" s="38" t="s">
        <v>82</v>
      </c>
      <c r="F40" s="38"/>
      <c r="G40" s="38"/>
      <c r="H40" s="38"/>
      <c r="I40" s="38"/>
      <c r="J40" s="38"/>
      <c r="K40" s="30">
        <v>6</v>
      </c>
      <c r="L40" s="30">
        <v>0</v>
      </c>
      <c r="M40" s="35"/>
      <c r="N40" s="35"/>
      <c r="O40" s="39">
        <f>D40/C40</f>
        <v>0</v>
      </c>
      <c r="P40" s="47" t="s">
        <v>84</v>
      </c>
      <c r="Q40" s="47"/>
      <c r="R40" s="46" t="s">
        <v>83</v>
      </c>
      <c r="S40" s="12"/>
      <c r="T40" s="12"/>
      <c r="U40" s="23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</row>
    <row r="41" spans="1:46" s="10" customFormat="1" ht="64.5" customHeight="1" x14ac:dyDescent="0.25">
      <c r="A41" s="28"/>
      <c r="B41" s="29" t="s">
        <v>49</v>
      </c>
      <c r="C41" s="30"/>
      <c r="D41" s="31"/>
      <c r="E41" s="32"/>
      <c r="F41" s="32"/>
      <c r="G41" s="32"/>
      <c r="H41" s="32"/>
      <c r="I41" s="32"/>
      <c r="J41" s="32"/>
      <c r="K41" s="33"/>
      <c r="L41" s="33" t="s">
        <v>81</v>
      </c>
      <c r="M41" s="32"/>
      <c r="N41" s="32"/>
      <c r="O41" s="32"/>
      <c r="P41" s="34">
        <v>11</v>
      </c>
      <c r="Q41" s="34">
        <v>6</v>
      </c>
      <c r="R41" s="39">
        <f>Q41/P41</f>
        <v>0.54545454545454541</v>
      </c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</row>
    <row r="42" spans="1:46" s="10" customFormat="1" ht="55.5" customHeight="1" x14ac:dyDescent="0.25">
      <c r="A42" s="28" t="s">
        <v>38</v>
      </c>
      <c r="B42" s="68" t="s">
        <v>40</v>
      </c>
      <c r="C42" s="30">
        <f>E42+G42+I42+K42+M42</f>
        <v>16.5</v>
      </c>
      <c r="D42" s="30">
        <v>0</v>
      </c>
      <c r="E42" s="38"/>
      <c r="F42" s="38"/>
      <c r="G42" s="38"/>
      <c r="H42" s="38"/>
      <c r="I42" s="38"/>
      <c r="J42" s="38"/>
      <c r="K42" s="30">
        <v>16.5</v>
      </c>
      <c r="L42" s="30">
        <v>0</v>
      </c>
      <c r="M42" s="38"/>
      <c r="N42" s="35"/>
      <c r="O42" s="39">
        <f>D42/C42</f>
        <v>0</v>
      </c>
      <c r="P42" s="47"/>
      <c r="Q42" s="47"/>
      <c r="R42" s="46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</row>
    <row r="43" spans="1:46" s="10" customFormat="1" ht="85.5" customHeight="1" x14ac:dyDescent="0.25">
      <c r="A43" s="28"/>
      <c r="B43" s="29" t="s">
        <v>50</v>
      </c>
      <c r="C43" s="30"/>
      <c r="D43" s="31"/>
      <c r="E43" s="32"/>
      <c r="F43" s="32"/>
      <c r="G43" s="32"/>
      <c r="H43" s="32"/>
      <c r="I43" s="32"/>
      <c r="J43" s="32"/>
      <c r="K43" s="33"/>
      <c r="L43" s="33"/>
      <c r="M43" s="32"/>
      <c r="N43" s="32"/>
      <c r="O43" s="32"/>
      <c r="P43" s="34">
        <v>3</v>
      </c>
      <c r="Q43" s="34">
        <v>2</v>
      </c>
      <c r="R43" s="39">
        <f t="shared" si="2"/>
        <v>0.66666666666666663</v>
      </c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</row>
    <row r="44" spans="1:46" ht="63" x14ac:dyDescent="0.25">
      <c r="A44" s="48" t="s">
        <v>44</v>
      </c>
      <c r="B44" s="49" t="s">
        <v>74</v>
      </c>
      <c r="C44" s="50">
        <v>41396.682000000001</v>
      </c>
      <c r="D44" s="50">
        <v>11470.791999999999</v>
      </c>
      <c r="E44" s="50">
        <v>37230.677000000003</v>
      </c>
      <c r="F44" s="50">
        <v>10316.415000000001</v>
      </c>
      <c r="G44" s="50">
        <v>2096.17</v>
      </c>
      <c r="H44" s="50">
        <v>580.83699999999999</v>
      </c>
      <c r="I44" s="50">
        <v>0</v>
      </c>
      <c r="J44" s="50">
        <v>0</v>
      </c>
      <c r="K44" s="50">
        <v>2069.8339999999998</v>
      </c>
      <c r="L44" s="50">
        <v>573.53899999999999</v>
      </c>
      <c r="M44" s="50"/>
      <c r="N44" s="50"/>
      <c r="O44" s="51">
        <f>D44/C44</f>
        <v>0.27709447824828087</v>
      </c>
      <c r="P44" s="52"/>
      <c r="Q44" s="52"/>
      <c r="R44" s="51">
        <f>(R45+R46)/2</f>
        <v>1</v>
      </c>
      <c r="S44" s="11"/>
      <c r="T44" s="12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s="10" customFormat="1" ht="39.75" customHeight="1" x14ac:dyDescent="0.25">
      <c r="A45" s="28"/>
      <c r="B45" s="29" t="s">
        <v>41</v>
      </c>
      <c r="C45" s="31"/>
      <c r="D45" s="31"/>
      <c r="E45" s="32"/>
      <c r="F45" s="32"/>
      <c r="G45" s="32"/>
      <c r="H45" s="32"/>
      <c r="I45" s="32"/>
      <c r="J45" s="32"/>
      <c r="K45" s="33"/>
      <c r="L45" s="33"/>
      <c r="M45" s="32"/>
      <c r="N45" s="32"/>
      <c r="O45" s="32"/>
      <c r="P45" s="34">
        <v>1</v>
      </c>
      <c r="Q45" s="34">
        <v>1</v>
      </c>
      <c r="R45" s="39">
        <f>Q45/P45</f>
        <v>1</v>
      </c>
      <c r="S45" s="12"/>
      <c r="T45" s="19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1:46" ht="37.5" customHeight="1" x14ac:dyDescent="0.25">
      <c r="A46" s="28"/>
      <c r="B46" s="29" t="s">
        <v>42</v>
      </c>
      <c r="C46" s="31"/>
      <c r="D46" s="31"/>
      <c r="E46" s="32"/>
      <c r="F46" s="32"/>
      <c r="G46" s="32"/>
      <c r="H46" s="32"/>
      <c r="I46" s="32"/>
      <c r="J46" s="32"/>
      <c r="K46" s="33"/>
      <c r="L46" s="33"/>
      <c r="M46" s="32"/>
      <c r="N46" s="32"/>
      <c r="O46" s="32"/>
      <c r="P46" s="67">
        <v>272.15699999999998</v>
      </c>
      <c r="Q46" s="67">
        <v>272.15699999999998</v>
      </c>
      <c r="R46" s="39">
        <f>Q46/P46</f>
        <v>1</v>
      </c>
      <c r="S46" s="11"/>
      <c r="T46" s="17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s="10" customFormat="1" ht="66.75" customHeight="1" x14ac:dyDescent="0.25">
      <c r="A47" s="48" t="s">
        <v>45</v>
      </c>
      <c r="B47" s="49" t="s">
        <v>73</v>
      </c>
      <c r="C47" s="50">
        <v>1543.5</v>
      </c>
      <c r="D47" s="50">
        <v>703.54200000000003</v>
      </c>
      <c r="E47" s="50"/>
      <c r="F47" s="50"/>
      <c r="G47" s="50"/>
      <c r="H47" s="50"/>
      <c r="I47" s="50"/>
      <c r="J47" s="50"/>
      <c r="K47" s="50">
        <v>1543.5</v>
      </c>
      <c r="L47" s="50">
        <v>703.54200000000003</v>
      </c>
      <c r="M47" s="50"/>
      <c r="N47" s="50"/>
      <c r="O47" s="51">
        <f>D47/C47</f>
        <v>0.45580952380952383</v>
      </c>
      <c r="P47" s="52"/>
      <c r="Q47" s="52"/>
      <c r="R47" s="51">
        <f>(R48+R49+R50+R51+R52+R53+R54)/7</f>
        <v>0.35119047619047616</v>
      </c>
      <c r="S47" s="16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1:46" ht="51.75" customHeight="1" x14ac:dyDescent="0.25">
      <c r="A48" s="28">
        <v>1</v>
      </c>
      <c r="B48" s="29" t="s">
        <v>34</v>
      </c>
      <c r="C48" s="31"/>
      <c r="D48" s="31"/>
      <c r="E48" s="44"/>
      <c r="F48" s="44"/>
      <c r="G48" s="44"/>
      <c r="H48" s="44"/>
      <c r="I48" s="44"/>
      <c r="J48" s="44"/>
      <c r="K48" s="31"/>
      <c r="L48" s="31"/>
      <c r="M48" s="44"/>
      <c r="N48" s="44"/>
      <c r="O48" s="45"/>
      <c r="P48" s="34">
        <v>6</v>
      </c>
      <c r="Q48" s="34">
        <v>4</v>
      </c>
      <c r="R48" s="39">
        <f t="shared" ref="R48:R52" si="3">Q48/P48</f>
        <v>0.66666666666666663</v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:46" ht="36" customHeight="1" x14ac:dyDescent="0.25">
      <c r="A49" s="28">
        <v>2</v>
      </c>
      <c r="B49" s="29" t="s">
        <v>79</v>
      </c>
      <c r="C49" s="31"/>
      <c r="D49" s="31"/>
      <c r="E49" s="44"/>
      <c r="F49" s="44"/>
      <c r="G49" s="44"/>
      <c r="H49" s="44"/>
      <c r="I49" s="44"/>
      <c r="J49" s="44"/>
      <c r="K49" s="31"/>
      <c r="L49" s="31"/>
      <c r="M49" s="44"/>
      <c r="N49" s="44"/>
      <c r="O49" s="45"/>
      <c r="P49" s="34">
        <v>0</v>
      </c>
      <c r="Q49" s="34">
        <v>0</v>
      </c>
      <c r="R49" s="39">
        <v>0</v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:46" ht="69" customHeight="1" x14ac:dyDescent="0.25">
      <c r="A50" s="28">
        <v>3</v>
      </c>
      <c r="B50" s="29" t="s">
        <v>57</v>
      </c>
      <c r="C50" s="31"/>
      <c r="D50" s="31"/>
      <c r="E50" s="44"/>
      <c r="F50" s="44"/>
      <c r="G50" s="44"/>
      <c r="H50" s="44"/>
      <c r="I50" s="44"/>
      <c r="J50" s="44"/>
      <c r="K50" s="31"/>
      <c r="L50" s="31"/>
      <c r="M50" s="44"/>
      <c r="N50" s="44"/>
      <c r="O50" s="45"/>
      <c r="P50" s="34">
        <v>1</v>
      </c>
      <c r="Q50" s="34">
        <v>0</v>
      </c>
      <c r="R50" s="39">
        <f>Q50/P50</f>
        <v>0</v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:46" ht="36.75" customHeight="1" x14ac:dyDescent="0.25">
      <c r="A51" s="28">
        <v>4</v>
      </c>
      <c r="B51" s="29" t="s">
        <v>35</v>
      </c>
      <c r="C51" s="31"/>
      <c r="D51" s="31"/>
      <c r="E51" s="44"/>
      <c r="F51" s="44"/>
      <c r="G51" s="44"/>
      <c r="H51" s="44"/>
      <c r="I51" s="44"/>
      <c r="J51" s="44"/>
      <c r="K51" s="31"/>
      <c r="L51" s="31"/>
      <c r="M51" s="44"/>
      <c r="N51" s="44"/>
      <c r="O51" s="45"/>
      <c r="P51" s="34">
        <v>24</v>
      </c>
      <c r="Q51" s="34">
        <v>19</v>
      </c>
      <c r="R51" s="39">
        <f t="shared" si="3"/>
        <v>0.79166666666666663</v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1:46" ht="99" customHeight="1" x14ac:dyDescent="0.25">
      <c r="A52" s="28">
        <v>5</v>
      </c>
      <c r="B52" s="29" t="s">
        <v>36</v>
      </c>
      <c r="C52" s="31"/>
      <c r="D52" s="31"/>
      <c r="E52" s="44"/>
      <c r="F52" s="44"/>
      <c r="G52" s="44"/>
      <c r="H52" s="44"/>
      <c r="I52" s="44"/>
      <c r="J52" s="44"/>
      <c r="K52" s="31"/>
      <c r="L52" s="31"/>
      <c r="M52" s="44"/>
      <c r="N52" s="44"/>
      <c r="O52" s="45"/>
      <c r="P52" s="34">
        <v>6</v>
      </c>
      <c r="Q52" s="34">
        <v>6</v>
      </c>
      <c r="R52" s="39">
        <f t="shared" si="3"/>
        <v>1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1:46" ht="37.5" customHeight="1" x14ac:dyDescent="0.25">
      <c r="A53" s="28">
        <v>6</v>
      </c>
      <c r="B53" s="29" t="s">
        <v>75</v>
      </c>
      <c r="C53" s="31"/>
      <c r="D53" s="31"/>
      <c r="E53" s="44"/>
      <c r="F53" s="44"/>
      <c r="G53" s="44"/>
      <c r="H53" s="44"/>
      <c r="I53" s="44"/>
      <c r="J53" s="44"/>
      <c r="K53" s="31"/>
      <c r="L53" s="31"/>
      <c r="M53" s="44"/>
      <c r="N53" s="44"/>
      <c r="O53" s="45"/>
      <c r="P53" s="34">
        <v>0</v>
      </c>
      <c r="Q53" s="34">
        <v>0</v>
      </c>
      <c r="R53" s="39">
        <v>0</v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46" ht="99.75" customHeight="1" x14ac:dyDescent="0.25">
      <c r="A54" s="28">
        <v>7</v>
      </c>
      <c r="B54" s="29" t="s">
        <v>76</v>
      </c>
      <c r="C54" s="31"/>
      <c r="D54" s="31"/>
      <c r="E54" s="44"/>
      <c r="F54" s="44"/>
      <c r="G54" s="44"/>
      <c r="H54" s="44"/>
      <c r="I54" s="44"/>
      <c r="J54" s="44"/>
      <c r="K54" s="31"/>
      <c r="L54" s="31"/>
      <c r="M54" s="44"/>
      <c r="N54" s="44"/>
      <c r="O54" s="45"/>
      <c r="P54" s="34">
        <v>0</v>
      </c>
      <c r="Q54" s="34">
        <v>0</v>
      </c>
      <c r="R54" s="39">
        <v>0</v>
      </c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46" ht="68.25" customHeight="1" x14ac:dyDescent="0.25">
      <c r="A55" s="48" t="s">
        <v>47</v>
      </c>
      <c r="B55" s="49" t="s">
        <v>77</v>
      </c>
      <c r="C55" s="50">
        <v>23.588999999999999</v>
      </c>
      <c r="D55" s="50">
        <v>0</v>
      </c>
      <c r="E55" s="50"/>
      <c r="F55" s="50"/>
      <c r="G55" s="50"/>
      <c r="H55" s="50"/>
      <c r="I55" s="50"/>
      <c r="J55" s="50"/>
      <c r="K55" s="50">
        <v>23.588999999999999</v>
      </c>
      <c r="L55" s="50">
        <v>0</v>
      </c>
      <c r="M55" s="50"/>
      <c r="N55" s="50"/>
      <c r="O55" s="51">
        <f>D55/C55</f>
        <v>0</v>
      </c>
      <c r="P55" s="52"/>
      <c r="Q55" s="52"/>
      <c r="R55" s="51">
        <f>(R56+R57+R58+R59+R60)/5</f>
        <v>0.70470588235294118</v>
      </c>
      <c r="S55" s="13"/>
      <c r="T55" s="11"/>
      <c r="U55" s="13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46" ht="67.5" customHeight="1" x14ac:dyDescent="0.25">
      <c r="A56" s="28">
        <v>1</v>
      </c>
      <c r="B56" s="29" t="s">
        <v>60</v>
      </c>
      <c r="C56" s="31"/>
      <c r="D56" s="31"/>
      <c r="E56" s="44"/>
      <c r="F56" s="44"/>
      <c r="G56" s="44"/>
      <c r="H56" s="44"/>
      <c r="I56" s="44"/>
      <c r="J56" s="44"/>
      <c r="K56" s="31"/>
      <c r="L56" s="31"/>
      <c r="M56" s="44"/>
      <c r="N56" s="44"/>
      <c r="O56" s="45" t="s">
        <v>63</v>
      </c>
      <c r="P56" s="34">
        <v>5</v>
      </c>
      <c r="Q56" s="34">
        <v>0</v>
      </c>
      <c r="R56" s="39">
        <f>Q56/P56</f>
        <v>0</v>
      </c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46" ht="99" customHeight="1" x14ac:dyDescent="0.25">
      <c r="A57" s="28">
        <v>2</v>
      </c>
      <c r="B57" s="29" t="s">
        <v>62</v>
      </c>
      <c r="C57" s="31"/>
      <c r="D57" s="31"/>
      <c r="E57" s="44"/>
      <c r="F57" s="44"/>
      <c r="G57" s="44"/>
      <c r="H57" s="44"/>
      <c r="I57" s="44"/>
      <c r="J57" s="44"/>
      <c r="K57" s="31"/>
      <c r="L57" s="31"/>
      <c r="M57" s="44"/>
      <c r="N57" s="44"/>
      <c r="O57" s="45"/>
      <c r="P57" s="34">
        <v>100</v>
      </c>
      <c r="Q57" s="34">
        <v>100</v>
      </c>
      <c r="R57" s="39">
        <f>Q57/P57</f>
        <v>1</v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46" ht="69.75" customHeight="1" x14ac:dyDescent="0.25">
      <c r="A58" s="28">
        <v>3</v>
      </c>
      <c r="B58" s="29" t="s">
        <v>58</v>
      </c>
      <c r="C58" s="31"/>
      <c r="D58" s="31"/>
      <c r="E58" s="44"/>
      <c r="F58" s="44"/>
      <c r="G58" s="44"/>
      <c r="H58" s="44"/>
      <c r="I58" s="44"/>
      <c r="J58" s="44"/>
      <c r="K58" s="31"/>
      <c r="L58" s="31"/>
      <c r="M58" s="44"/>
      <c r="N58" s="44"/>
      <c r="O58" s="45"/>
      <c r="P58" s="34">
        <v>4</v>
      </c>
      <c r="Q58" s="34">
        <v>2</v>
      </c>
      <c r="R58" s="39">
        <f>Q58/P58</f>
        <v>0.5</v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46" ht="147.75" customHeight="1" x14ac:dyDescent="0.25">
      <c r="A59" s="28">
        <v>4</v>
      </c>
      <c r="B59" s="29" t="s">
        <v>59</v>
      </c>
      <c r="C59" s="31"/>
      <c r="D59" s="31"/>
      <c r="E59" s="44"/>
      <c r="F59" s="44"/>
      <c r="G59" s="44"/>
      <c r="H59" s="44"/>
      <c r="I59" s="44"/>
      <c r="J59" s="44"/>
      <c r="K59" s="31"/>
      <c r="L59" s="31"/>
      <c r="M59" s="44"/>
      <c r="N59" s="44"/>
      <c r="O59" s="45"/>
      <c r="P59" s="34">
        <v>100</v>
      </c>
      <c r="Q59" s="34">
        <v>100</v>
      </c>
      <c r="R59" s="39">
        <f>Q59/P59</f>
        <v>1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46" ht="124.5" customHeight="1" x14ac:dyDescent="0.25">
      <c r="A60" s="53">
        <v>5</v>
      </c>
      <c r="B60" s="29" t="s">
        <v>61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1"/>
      <c r="P60" s="34">
        <v>85</v>
      </c>
      <c r="Q60" s="34">
        <v>87</v>
      </c>
      <c r="R60" s="73">
        <f>Q60/P60</f>
        <v>1.0235294117647058</v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46" ht="39" customHeight="1" x14ac:dyDescent="0.25">
      <c r="A61" s="61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4"/>
      <c r="P61" s="65"/>
      <c r="Q61" s="65"/>
      <c r="R61" s="66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46" ht="63" customHeight="1" x14ac:dyDescent="0.25">
      <c r="A62" s="59" t="s">
        <v>54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6"/>
      <c r="Q62" s="9"/>
      <c r="R62" s="60" t="s">
        <v>51</v>
      </c>
    </row>
    <row r="63" spans="1:46" x14ac:dyDescent="0.25">
      <c r="A63" s="18"/>
      <c r="B63" s="18"/>
    </row>
    <row r="64" spans="1:46" x14ac:dyDescent="0.25">
      <c r="A64" s="18"/>
      <c r="B64" s="18"/>
    </row>
  </sheetData>
  <mergeCells count="13">
    <mergeCell ref="A2:R3"/>
    <mergeCell ref="B5:B7"/>
    <mergeCell ref="A5:A7"/>
    <mergeCell ref="C5:N5"/>
    <mergeCell ref="P5:Q6"/>
    <mergeCell ref="R5:R7"/>
    <mergeCell ref="C6:D6"/>
    <mergeCell ref="E6:F6"/>
    <mergeCell ref="G6:H6"/>
    <mergeCell ref="I6:J6"/>
    <mergeCell ref="K6:L6"/>
    <mergeCell ref="M6:N6"/>
    <mergeCell ref="O5:O7"/>
  </mergeCells>
  <printOptions horizontalCentered="1"/>
  <pageMargins left="3.937007874015748E-2" right="3.937007874015748E-2" top="0.35433070866141736" bottom="0.35433070866141736" header="0.11811023622047245" footer="0.11811023622047245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12 мес 2023 год</vt:lpstr>
      <vt:lpstr>'за 12 мес 2023 год'!Заголовки_для_печати</vt:lpstr>
    </vt:vector>
  </TitlesOfParts>
  <Company>Администрация Ленинского района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0878</cp:lastModifiedBy>
  <cp:lastPrinted>2024-09-18T05:30:31Z</cp:lastPrinted>
  <dcterms:created xsi:type="dcterms:W3CDTF">2015-09-18T08:48:16Z</dcterms:created>
  <dcterms:modified xsi:type="dcterms:W3CDTF">2024-09-18T05:31:48Z</dcterms:modified>
</cp:coreProperties>
</file>